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Шурпа Н.В\Новий ринок\Листи\"/>
    </mc:Choice>
  </mc:AlternateContent>
  <xr:revisionPtr revIDLastSave="0" documentId="8_{B6BEC92C-5D00-4DD9-A3DE-5242C8285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31.03.2024" sheetId="4" r:id="rId1"/>
    <sheet name="ПУП" sheetId="3" r:id="rId2"/>
    <sheet name="Аркуш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4" l="1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6" i="4"/>
  <c r="H28" i="4"/>
  <c r="H29" i="4"/>
  <c r="H31" i="4"/>
  <c r="H32" i="4"/>
  <c r="H33" i="4"/>
  <c r="H9" i="4"/>
  <c r="H34" i="4" s="1"/>
  <c r="I34" i="4"/>
  <c r="F34" i="4"/>
  <c r="E34" i="4"/>
  <c r="D34" i="4"/>
  <c r="M33" i="4"/>
  <c r="M32" i="4" l="1"/>
  <c r="L32" i="4"/>
  <c r="K34" i="4" l="1"/>
  <c r="L34" i="4"/>
  <c r="M31" i="4"/>
  <c r="M30" i="4" l="1"/>
  <c r="M29" i="4"/>
  <c r="M26" i="4"/>
  <c r="M25" i="4"/>
  <c r="M24" i="4"/>
  <c r="M18" i="4"/>
  <c r="L17" i="4"/>
  <c r="M17" i="4" l="1"/>
</calcChain>
</file>

<file path=xl/sharedStrings.xml><?xml version="1.0" encoding="utf-8"?>
<sst xmlns="http://schemas.openxmlformats.org/spreadsheetml/2006/main" count="118" uniqueCount="117">
  <si>
    <t>Всього</t>
  </si>
  <si>
    <t>Грудень 2022</t>
  </si>
  <si>
    <t>Січень 2023</t>
  </si>
  <si>
    <t>Листопад 2022</t>
  </si>
  <si>
    <t>Лютий 2023</t>
  </si>
  <si>
    <t>Березень 2023</t>
  </si>
  <si>
    <t>Квітень 2023</t>
  </si>
  <si>
    <t>Травень 2023</t>
  </si>
  <si>
    <t>Червень 2022</t>
  </si>
  <si>
    <t>Липень 2022</t>
  </si>
  <si>
    <t>Серпень 2022</t>
  </si>
  <si>
    <t>Вересень 2022</t>
  </si>
  <si>
    <t>Жовтень 2022</t>
  </si>
  <si>
    <t>Січень 2022</t>
  </si>
  <si>
    <t>Лютий 2022</t>
  </si>
  <si>
    <t>Березень 2022</t>
  </si>
  <si>
    <t>Квітень 2022</t>
  </si>
  <si>
    <t>Травень 2022</t>
  </si>
  <si>
    <t>Червень 2023</t>
  </si>
  <si>
    <t>Дата оплати</t>
  </si>
  <si>
    <t>Липень 2023</t>
  </si>
  <si>
    <t>Серпень 2023</t>
  </si>
  <si>
    <t>Обсяг виробленої електричної енергії приватними домогосподарствами, тис. кВт*год</t>
  </si>
  <si>
    <t>Територіальна одиниця</t>
  </si>
  <si>
    <t>ПУП</t>
  </si>
  <si>
    <t>Чернівецька обл.</t>
  </si>
  <si>
    <t>ТОВ "Чернівецька обласна ЕК"</t>
  </si>
  <si>
    <t>Черкаська обл.</t>
  </si>
  <si>
    <t>ТОВ "Черкасиенергозбут"</t>
  </si>
  <si>
    <t>Хмельницька обл.</t>
  </si>
  <si>
    <t>ТОВ "Хмельницькенергозбут"</t>
  </si>
  <si>
    <t>Херсонська обл.</t>
  </si>
  <si>
    <t>ТОВ "Херсонська обласна ЕК"</t>
  </si>
  <si>
    <t>Тернопільська обл.</t>
  </si>
  <si>
    <t>ТОВ "Тернопільелектропостач"</t>
  </si>
  <si>
    <t>Рівненська обл.</t>
  </si>
  <si>
    <t>ТОВ "Рівненська обласна ЕК"</t>
  </si>
  <si>
    <t>Івано-Франківська обл.</t>
  </si>
  <si>
    <t>ТОВ "Прикарпатенерготрейд"</t>
  </si>
  <si>
    <t>Полтавська обл.</t>
  </si>
  <si>
    <t>ТОВ "Полтаваенергозбут"</t>
  </si>
  <si>
    <t>Одеська обл.</t>
  </si>
  <si>
    <t>ТОВ "Одеська обласна ЕК"</t>
  </si>
  <si>
    <t>Миколаївська обл.</t>
  </si>
  <si>
    <t>ТОВ "Миколаївська електропостачальна компанія"</t>
  </si>
  <si>
    <t>Львівська обл.</t>
  </si>
  <si>
    <t>ТОВ "Львівенергозбут"</t>
  </si>
  <si>
    <t>Кіровоградська обл.</t>
  </si>
  <si>
    <t>ТОВ "Кіровоградська обласна ЕК"</t>
  </si>
  <si>
    <t>м. Київ</t>
  </si>
  <si>
    <t>ТОВ "Київські енергетичні послуги"</t>
  </si>
  <si>
    <t>Київська обл.</t>
  </si>
  <si>
    <t>ТОВ "Київська обласна ЕК"</t>
  </si>
  <si>
    <t>Запоріжська обл.</t>
  </si>
  <si>
    <t>ТОВ "Запоріжжяелектропостачання"</t>
  </si>
  <si>
    <t>Закарпатська обл.</t>
  </si>
  <si>
    <t>ТОВ "Закарпаттяенергозбут"</t>
  </si>
  <si>
    <t>Житомирська обл.</t>
  </si>
  <si>
    <t>ТОВ "Житомирська обласна ЕК"</t>
  </si>
  <si>
    <t>Чернігівська обл.</t>
  </si>
  <si>
    <t>ТОВ "Енера Чернігів"</t>
  </si>
  <si>
    <t>Луганська обл.</t>
  </si>
  <si>
    <t>ТОВ "Енера Схід"</t>
  </si>
  <si>
    <t>Сумська обл.</t>
  </si>
  <si>
    <t>ТОВ "Енера Суми"</t>
  </si>
  <si>
    <t>Вінницька обл.</t>
  </si>
  <si>
    <t>ТОВ "Енера Вінниця"</t>
  </si>
  <si>
    <t>Донецька обл.</t>
  </si>
  <si>
    <t>ТОВ "Донецькі енергетичні послуги"</t>
  </si>
  <si>
    <t>Дніпропетровська обл.</t>
  </si>
  <si>
    <t>ТОВ "Дніпровські енергетичні послуги"</t>
  </si>
  <si>
    <t>Волинська обл.</t>
  </si>
  <si>
    <t>ТОВ "Волиньелектрозбут"</t>
  </si>
  <si>
    <t>Харківська обл.</t>
  </si>
  <si>
    <t>ПрАТ "Харківенергозбут"</t>
  </si>
  <si>
    <t>Розрах. Період</t>
  </si>
  <si>
    <t>% розрахунків НЕК з ПУП за Послугу із забезпечення збільшення частки виробництва електричної енергії з альтернативних джерел енергії, %</t>
  </si>
  <si>
    <t>Сума виплат просьюмерам, тис грн.</t>
  </si>
  <si>
    <t>% розрахунку ПУП з НЕК за передачу, %</t>
  </si>
  <si>
    <t>Загальна сума виплат, тис. грн.</t>
  </si>
  <si>
    <t>Залишок невиплачених коштів (до сплати), тис. грн.</t>
  </si>
  <si>
    <t>Загальна сума нарахування (до сплати) споживачам (без ПДФО,ВЗ), тис. грн.</t>
  </si>
  <si>
    <t>Сума, яку має компенсувати НЕК до ПУП за Послугу із забезпечення збільшення частки виробництва електричної енергії з альтернативних джерел енергії (без ПДВ), тис грн.</t>
  </si>
  <si>
    <t>Сума, яку сплатив НЕК до ПУП за Послугу із забезпечення збільшення частки виробництва електричної енергії з альтернативних джерел енергії (без ПДВ), тис грн.</t>
  </si>
  <si>
    <t>Сума, яку має сплатити ПУП до НЕК за послугу з передачі (без ПДВ), тис грн</t>
  </si>
  <si>
    <t>Вересень 2023</t>
  </si>
  <si>
    <t>Жовтень 2023</t>
  </si>
  <si>
    <t>Листопад 2023</t>
  </si>
  <si>
    <t>Грудень 2023</t>
  </si>
  <si>
    <t>14.03.2022 15.03.2022 18.03.2022 05.04.2022 14.04.2022 24.11.2022 06.03.2023</t>
  </si>
  <si>
    <t>-</t>
  </si>
  <si>
    <t>20.05.2022 25.05.2022 12.10.2022 21.10.2022  02.11.2022 03.11.2022 24.11.2022 04.01.2023 20.01.2023 25.04.2023 30.05.2023 14.12.2023</t>
  </si>
  <si>
    <t>Інформація щодо розрахунків між учасниками роздрібного ринку за "зеленим" тарифом</t>
  </si>
  <si>
    <t>Січень 2024</t>
  </si>
  <si>
    <t>Лютий 2024</t>
  </si>
  <si>
    <t>06.03.2023 07.03.2023 08.03.2023 24.04.2023 22.06.2023 28.07.2023 16.08.2023 30.10.2023 17.11.2023 26.01.2024 29.02.2024</t>
  </si>
  <si>
    <t>26.05.2022 02.06.2022 12.10.2022 21.10.2022 02.11.2022 02.01.2023 04.01.2023 20.01.2023 04.04.2023 05.04.2023 06.04.2023 24.04.2023 02.05.2023 03.05.2023 12.05.2023 30.05.2023 30.10.2023 17.11.2023 14.12.2023 26.01.2024 26.02.2024 05.03.2024</t>
  </si>
  <si>
    <t>29.06.2022 04.07.2022 11.07.2022 03.10.2022 12.12.2022 21.10.2022 02.11.2022 03.11.2022 04.01.2023 20.01.2023 24.04.2023 26.04.2023 02.05.2023 12.05.2023 30.05.2023 28.07.2023 30.10.2023 17.11.2023 14.12.2023 26.01.2024 26.02.2024 05.03.2024</t>
  </si>
  <si>
    <t>28.07.2022 01.08.2022 19.08.2022 03.10.2022 03.10.2022 12.10.2022 13.10.2022 21.10.2022 02.11.2022 04.01.2023 20.01.2023 27.02.2023 27.02.2023 24.04.2023 24.05.2023 25.05.2023 26.05.2023 30.05.2023 01.06.2023 19.07.2023 28.07.2023 11.09.2023 30.10.2023 17.11.2023 20.03.2024 26.01.2024 29.02.2024</t>
  </si>
  <si>
    <t>29.08.2022 02.09.2022 12.10.2022 13.10.2022 21.10.2022 02.11.2022 04.01.2023 20.01.2023 24.04.2023 30.05.2023 08.09.2023 11.09.2023 31.10.2023 17.11.2023 26.01.2024 29.02.2024 20.03.2024</t>
  </si>
  <si>
    <t>29.09.2022 30.09.2022 05.10.2022 06.10.2022 12.10.2022 13.10.2022 14.10.2022 02.11.2022 04.01.2023 20.01.2023 07.03.2023 28.03.2023 24.04.2023 30.05.2023 19.07.2023 21.09.2023 30.10.2023 17.11.2023 26.01.2024 29.02.2024 20.03.2024 05.03.2024</t>
  </si>
  <si>
    <t xml:space="preserve"> 31.10.2022 02.11.2022 04.01.2023 20.01.2023 07.03.2023 24.04.2023 30.05.2023 19.07.2023 04.10.2023 30.10.2023 17.11.2023 26.01.2024 29.02.2024 20.03.2024 05.03.2024</t>
  </si>
  <si>
    <t>30.11.2022 09.01.2023 20.01.2023 07.03.2023 24.04.2023 30.05.2023 19.07.2023 16.08.2023 10.10.2023  30.10.2023 17.11.2023 26.01.2024 29.02.2024 20.03.2024 05.03.2024</t>
  </si>
  <si>
    <t xml:space="preserve"> 29.12.2022 30.12.2022 09.01.2023 20.01.2023 28.03.2023 24.04.2023 30.05.2023 19.07.2023 16.08.2023 24.10.2023 30.10.2023 17.11.2023 26.01.2024 29.02.2024 20.03.2024 05.03.2024</t>
  </si>
  <si>
    <t>30.01.2023 31.01.2023 24.02.2023 07.03.2023 24.04.2023 30.05.2023 16.08.2023 22.11.2023 23.11.2023 26.01.2024 29.02.2024 20.03.2024 05.03.2024</t>
  </si>
  <si>
    <t>24.02.2023 27.02.2023 07.03.2023 24.04.2023 22.06.2023 28.07.2023 16.08.20223 30.10.2023 22.11.2023 21.12.2023 26.01.2024 20.03.2024 05.03.2024</t>
  </si>
  <si>
    <t>30.03.2023 31.03.2023 24.04.2023 12.05.2023 18.05.2023 23.05.2023 30.05.2023 22.06.2023 28.07.2023 16.08.2023 30.10.2023 26.01.2024 29.02.2024 05.03.2024</t>
  </si>
  <si>
    <t xml:space="preserve"> 26.01.2024  02.05.2023 12.05.2023 22.06.2023 28.07.2023 16.08.2023 25.10.2023 30.10.2023 29.02.2024 05.03.2024</t>
  </si>
  <si>
    <t>31.05.2023 29.06.2023 30.06.2023 19.07.2023 16.08.2023 30.10.2023 17.11.2023 26.01.2024 20.03.2024 05.03.2024</t>
  </si>
  <si>
    <t>19.07.2023 04.09.2023 28.09.2023 30.10.2023 17.11.2023 26.01.2024 05.03.2024 05.03.2024</t>
  </si>
  <si>
    <t>02.11.2023 17.11.2023 26.01.2024 20.03.2024 05.03.2024</t>
  </si>
  <si>
    <t>31.01.2024 19.02.2024 20.03.2024 05.04.2023</t>
  </si>
  <si>
    <t>19.02.2024 20.03.2024 05.03.2024</t>
  </si>
  <si>
    <t>26.02.2024 20.03.2024 05.03.2024</t>
  </si>
  <si>
    <t>05.02.2024 12.02.2024 20.03.2024</t>
  </si>
  <si>
    <t>27.03.2024, 29.03.2024</t>
  </si>
  <si>
    <t>Березень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</si>
</sst>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00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4" fontId="0" fillId="0" borderId="0" xfId="0" applyNumberFormat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2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165" fontId="0" fillId="2" borderId="1" xfId="1" applyNumberFormat="1" applyFont="1" applyFill="1" applyBorder="1"/>
    <xf numFmtId="9" fontId="0" fillId="2" borderId="1" xfId="2" applyFont="1" applyFill="1" applyBorder="1"/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" fontId="0" fillId="2" borderId="0" xfId="0" applyNumberFormat="1" applyFill="1"/>
    <xf numFmtId="2" fontId="0" fillId="2" borderId="0" xfId="0" applyNumberFormat="1" applyFill="1"/>
    <xf numFmtId="49" fontId="0" fillId="2" borderId="0" xfId="0" applyNumberFormat="1" applyFill="1"/>
    <xf numFmtId="4" fontId="1" fillId="2" borderId="1" xfId="1" applyNumberFormat="1" applyFont="1" applyFill="1" applyBorder="1" applyAlignment="1">
      <alignment horizontal="center"/>
    </xf>
    <xf numFmtId="4" fontId="3" fillId="2" borderId="0" xfId="0" applyNumberFormat="1" applyFont="1" applyFill="1"/>
    <xf numFmtId="3" fontId="0" fillId="2" borderId="1" xfId="0" applyNumberFormat="1" applyFill="1" applyBorder="1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4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wrapText="1"/>
    </xf>
    <xf numFmtId="4" fontId="1" fillId="2" borderId="1" xfId="1" applyNumberFormat="1" applyFont="1" applyFill="1" applyBorder="1" applyAlignment="1">
      <alignment horizontal="left"/>
    </xf>
    <xf numFmtId="165" fontId="0" fillId="0" borderId="1" xfId="1" applyNumberFormat="1" applyFont="1" applyFill="1" applyBorder="1"/>
    <xf numFmtId="9" fontId="0" fillId="0" borderId="1" xfId="2" applyFont="1" applyFill="1" applyBorder="1"/>
    <xf numFmtId="3" fontId="1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horizontal="center" vertical="top" wrapText="1"/>
    </xf>
    <xf numFmtId="3" fontId="0" fillId="2" borderId="0" xfId="0" applyNumberForma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3" fontId="0" fillId="2" borderId="1" xfId="1" applyNumberFormat="1" applyFont="1" applyFill="1" applyBorder="1"/>
    <xf numFmtId="3" fontId="0" fillId="0" borderId="1" xfId="1" applyNumberFormat="1" applyFont="1" applyFill="1" applyBorder="1"/>
    <xf numFmtId="4" fontId="2" fillId="2" borderId="1" xfId="1" applyNumberFormat="1" applyFont="1" applyFill="1" applyBorder="1" applyAlignment="1"/>
    <xf numFmtId="166" fontId="0" fillId="2" borderId="0" xfId="0" applyNumberFormat="1" applyFill="1" applyAlignment="1">
      <alignment horizontal="center"/>
    </xf>
    <xf numFmtId="9" fontId="7" fillId="2" borderId="1" xfId="2" applyFont="1" applyFill="1" applyBorder="1"/>
    <xf numFmtId="3" fontId="7" fillId="2" borderId="1" xfId="1" applyNumberFormat="1" applyFont="1" applyFill="1" applyBorder="1"/>
    <xf numFmtId="165" fontId="7" fillId="2" borderId="1" xfId="1" applyNumberFormat="1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4" fontId="0" fillId="2" borderId="1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14" fontId="0" fillId="2" borderId="1" xfId="1" applyNumberFormat="1" applyFont="1" applyFill="1" applyBorder="1" applyAlignment="1">
      <alignment horizontal="center" wrapText="1"/>
    </xf>
    <xf numFmtId="167" fontId="0" fillId="2" borderId="1" xfId="0" applyNumberFormat="1" applyFill="1" applyBorder="1" applyAlignment="1">
      <alignment horizontal="left"/>
    </xf>
    <xf numFmtId="167" fontId="0" fillId="2" borderId="1" xfId="1" applyNumberFormat="1" applyFont="1" applyFill="1" applyBorder="1" applyAlignment="1">
      <alignment horizontal="left"/>
    </xf>
  </cellXfs>
  <cellStyles count="4">
    <cellStyle name="Відсотковий" xfId="2" builtinId="5"/>
    <cellStyle name="Звичайний" xfId="0" builtinId="0"/>
    <cellStyle name="Звичайний 2" xfId="3" xr:uid="{00000000-0005-0000-0000-000002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УП" displayName="ПУП" ref="B2:C27" totalsRowShown="0">
  <autoFilter ref="B2:C27" xr:uid="{00000000-0009-0000-0100-000001000000}"/>
  <tableColumns count="2">
    <tableColumn id="1" xr3:uid="{00000000-0010-0000-0000-000001000000}" name="Територіальна одиниця"/>
    <tableColumn id="2" xr3:uid="{00000000-0010-0000-0000-000002000000}" name="ПУП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51"/>
  <sheetViews>
    <sheetView tabSelected="1" topLeftCell="A22" workbookViewId="0">
      <selection activeCell="C33" sqref="C33"/>
    </sheetView>
  </sheetViews>
  <sheetFormatPr defaultRowHeight="15" x14ac:dyDescent="0.25"/>
  <cols>
    <col min="1" max="2" width="3.140625" customWidth="1"/>
    <col min="3" max="3" width="14.7109375" style="13" customWidth="1"/>
    <col min="4" max="4" width="24.140625" style="13" customWidth="1"/>
    <col min="5" max="5" width="23.7109375" style="13" customWidth="1"/>
    <col min="6" max="6" width="14.28515625" style="13" customWidth="1"/>
    <col min="7" max="7" width="32.42578125" style="13" customWidth="1"/>
    <col min="8" max="8" width="14.5703125" style="13" customWidth="1"/>
    <col min="9" max="9" width="15.42578125" style="13" customWidth="1"/>
    <col min="10" max="10" width="13.5703125" style="13" customWidth="1"/>
    <col min="11" max="11" width="30.42578125" style="42" customWidth="1"/>
    <col min="12" max="12" width="27.42578125" style="13" customWidth="1"/>
    <col min="13" max="13" width="32.42578125" style="13" customWidth="1"/>
    <col min="14" max="17" width="9.140625" style="13"/>
  </cols>
  <sheetData>
    <row r="2" spans="3:15" ht="39" customHeight="1" x14ac:dyDescent="0.25">
      <c r="C2" s="29"/>
      <c r="D2" s="54" t="s">
        <v>92</v>
      </c>
      <c r="E2" s="54"/>
      <c r="F2" s="54"/>
      <c r="G2" s="54"/>
      <c r="H2" s="29"/>
      <c r="I2" s="29"/>
      <c r="J2" s="29"/>
      <c r="K2" s="40"/>
      <c r="L2" s="29"/>
      <c r="M2" s="29"/>
      <c r="N2" s="12"/>
      <c r="O2" s="12"/>
    </row>
    <row r="3" spans="3:15" x14ac:dyDescent="0.25">
      <c r="C3" s="14"/>
      <c r="D3" s="14"/>
      <c r="E3" s="14"/>
      <c r="F3" s="14"/>
      <c r="G3" s="14"/>
      <c r="H3" s="14"/>
      <c r="I3" s="14"/>
      <c r="J3" s="14"/>
      <c r="K3" s="41"/>
      <c r="L3" s="14"/>
      <c r="M3" s="14"/>
      <c r="N3" s="12"/>
      <c r="O3" s="12"/>
    </row>
    <row r="4" spans="3:15" ht="15" customHeight="1" x14ac:dyDescent="0.25">
      <c r="C4" s="15"/>
      <c r="D4" s="15"/>
      <c r="E4" s="15"/>
      <c r="F4" s="15"/>
      <c r="G4" s="15"/>
      <c r="N4" s="12"/>
      <c r="O4" s="12"/>
    </row>
    <row r="5" spans="3:15" ht="42.75" customHeight="1" x14ac:dyDescent="0.25">
      <c r="C5" s="16"/>
      <c r="D5" s="17"/>
      <c r="E5" s="18"/>
      <c r="F5" s="53" t="s">
        <v>77</v>
      </c>
      <c r="G5" s="53"/>
      <c r="H5" s="19"/>
      <c r="I5" s="19"/>
      <c r="J5" s="19"/>
      <c r="K5" s="28"/>
      <c r="L5" s="19"/>
      <c r="M5" s="19"/>
      <c r="N5" s="12"/>
      <c r="O5" s="12"/>
    </row>
    <row r="6" spans="3:15" ht="105" x14ac:dyDescent="0.25">
      <c r="C6" s="20" t="s">
        <v>75</v>
      </c>
      <c r="D6" s="18" t="s">
        <v>22</v>
      </c>
      <c r="E6" s="18" t="s">
        <v>81</v>
      </c>
      <c r="F6" s="21" t="s">
        <v>79</v>
      </c>
      <c r="G6" s="21" t="s">
        <v>19</v>
      </c>
      <c r="H6" s="22" t="s">
        <v>80</v>
      </c>
      <c r="I6" s="22" t="s">
        <v>84</v>
      </c>
      <c r="J6" s="22" t="s">
        <v>78</v>
      </c>
      <c r="K6" s="43" t="s">
        <v>82</v>
      </c>
      <c r="L6" s="22" t="s">
        <v>83</v>
      </c>
      <c r="M6" s="22" t="s">
        <v>76</v>
      </c>
      <c r="N6" s="12"/>
      <c r="O6" s="12"/>
    </row>
    <row r="7" spans="3:15" ht="105" x14ac:dyDescent="0.25">
      <c r="C7" s="30" t="s">
        <v>13</v>
      </c>
      <c r="D7" s="2">
        <v>3397.6289999999999</v>
      </c>
      <c r="E7" s="32">
        <v>14415.065000000001</v>
      </c>
      <c r="F7" s="33">
        <v>14456.96342</v>
      </c>
      <c r="G7" s="34" t="s">
        <v>89</v>
      </c>
      <c r="H7" s="8">
        <v>0</v>
      </c>
      <c r="I7" s="19">
        <v>0</v>
      </c>
      <c r="J7" s="9">
        <v>1</v>
      </c>
      <c r="K7" s="44">
        <v>8572.5695416666658</v>
      </c>
      <c r="L7" s="10">
        <v>8594.3771500000003</v>
      </c>
      <c r="M7" s="11">
        <v>1</v>
      </c>
      <c r="N7" s="12"/>
      <c r="O7" s="12"/>
    </row>
    <row r="8" spans="3:15" ht="150" customHeight="1" x14ac:dyDescent="0.25">
      <c r="C8" s="30" t="s">
        <v>14</v>
      </c>
      <c r="D8" s="2">
        <v>4704.2190000000001</v>
      </c>
      <c r="E8" s="32">
        <v>19936.25937</v>
      </c>
      <c r="F8" s="33">
        <v>19937.464019999999</v>
      </c>
      <c r="G8" s="35" t="s">
        <v>91</v>
      </c>
      <c r="H8" s="8">
        <v>0</v>
      </c>
      <c r="I8" s="19">
        <v>0</v>
      </c>
      <c r="J8" s="9">
        <v>1</v>
      </c>
      <c r="K8" s="44">
        <v>14236.649608333335</v>
      </c>
      <c r="L8" s="10">
        <v>14199.651690000001</v>
      </c>
      <c r="M8" s="11">
        <v>1</v>
      </c>
      <c r="N8" s="12"/>
      <c r="O8" s="12"/>
    </row>
    <row r="9" spans="3:15" ht="186" customHeight="1" x14ac:dyDescent="0.25">
      <c r="C9" s="30" t="s">
        <v>15</v>
      </c>
      <c r="D9" s="2">
        <v>11826.152</v>
      </c>
      <c r="E9" s="32">
        <v>50151.002039999999</v>
      </c>
      <c r="F9" s="33">
        <v>50022.20693</v>
      </c>
      <c r="G9" s="35" t="s">
        <v>96</v>
      </c>
      <c r="H9" s="8">
        <f>E9-F9</f>
        <v>128.79510999999911</v>
      </c>
      <c r="I9" s="19">
        <v>0</v>
      </c>
      <c r="J9" s="9">
        <v>1</v>
      </c>
      <c r="K9" s="44">
        <v>34649.943783333329</v>
      </c>
      <c r="L9" s="10">
        <v>34673.510009999998</v>
      </c>
      <c r="M9" s="11">
        <v>1</v>
      </c>
      <c r="N9" s="12"/>
      <c r="O9" s="12"/>
    </row>
    <row r="10" spans="3:15" ht="245.25" customHeight="1" x14ac:dyDescent="0.25">
      <c r="C10" s="30" t="s">
        <v>16</v>
      </c>
      <c r="D10" s="2">
        <v>10803.380999999999</v>
      </c>
      <c r="E10" s="32">
        <v>45738.468459999996</v>
      </c>
      <c r="F10" s="33">
        <v>45616.84173</v>
      </c>
      <c r="G10" s="35" t="s">
        <v>97</v>
      </c>
      <c r="H10" s="8">
        <f t="shared" ref="H10:H33" si="0">E10-F10</f>
        <v>121.62672999999631</v>
      </c>
      <c r="I10" s="19">
        <v>0</v>
      </c>
      <c r="J10" s="9">
        <v>1</v>
      </c>
      <c r="K10" s="44">
        <v>31458.118200000004</v>
      </c>
      <c r="L10" s="10">
        <v>31496.554619999999</v>
      </c>
      <c r="M10" s="11">
        <v>1</v>
      </c>
      <c r="N10" s="12"/>
      <c r="O10" s="12"/>
    </row>
    <row r="11" spans="3:15" ht="295.5" customHeight="1" x14ac:dyDescent="0.25">
      <c r="C11" s="30" t="s">
        <v>17</v>
      </c>
      <c r="D11" s="2">
        <v>17243.216</v>
      </c>
      <c r="E11" s="32">
        <v>73018.412840000005</v>
      </c>
      <c r="F11" s="33">
        <v>72839.539950000006</v>
      </c>
      <c r="G11" s="35" t="s">
        <v>98</v>
      </c>
      <c r="H11" s="8">
        <f t="shared" si="0"/>
        <v>178.87288999999873</v>
      </c>
      <c r="I11" s="19">
        <v>0</v>
      </c>
      <c r="J11" s="9">
        <v>1</v>
      </c>
      <c r="K11" s="44">
        <v>49936.504008333337</v>
      </c>
      <c r="L11" s="10">
        <v>49947.518069999998</v>
      </c>
      <c r="M11" s="11">
        <v>1</v>
      </c>
      <c r="N11" s="12"/>
      <c r="O11" s="12"/>
    </row>
    <row r="12" spans="3:15" ht="255" x14ac:dyDescent="0.25">
      <c r="C12" s="30" t="s">
        <v>8</v>
      </c>
      <c r="D12" s="2">
        <v>18059.167000000001</v>
      </c>
      <c r="E12" s="32">
        <v>76400.123059999998</v>
      </c>
      <c r="F12" s="33">
        <v>76175.788929999995</v>
      </c>
      <c r="G12" s="35" t="s">
        <v>99</v>
      </c>
      <c r="H12" s="8">
        <f t="shared" si="0"/>
        <v>224.33413000000292</v>
      </c>
      <c r="I12" s="19">
        <v>0</v>
      </c>
      <c r="J12" s="9">
        <v>1</v>
      </c>
      <c r="K12" s="44">
        <v>52256.606616666664</v>
      </c>
      <c r="L12" s="10">
        <v>52259.143060000002</v>
      </c>
      <c r="M12" s="11">
        <v>1</v>
      </c>
      <c r="N12" s="12"/>
      <c r="O12" s="12"/>
    </row>
    <row r="13" spans="3:15" ht="226.5" customHeight="1" x14ac:dyDescent="0.25">
      <c r="C13" s="30" t="s">
        <v>9</v>
      </c>
      <c r="D13" s="2">
        <v>16452.298999999999</v>
      </c>
      <c r="E13" s="32">
        <v>69514.467940000002</v>
      </c>
      <c r="F13" s="33">
        <v>69314.179170000003</v>
      </c>
      <c r="G13" s="35" t="s">
        <v>100</v>
      </c>
      <c r="H13" s="8">
        <f t="shared" si="0"/>
        <v>200.2887699999992</v>
      </c>
      <c r="I13" s="19">
        <v>0</v>
      </c>
      <c r="J13" s="9">
        <v>1</v>
      </c>
      <c r="K13" s="44">
        <v>42458.345908333336</v>
      </c>
      <c r="L13" s="10">
        <v>42478.824090000002</v>
      </c>
      <c r="M13" s="11">
        <v>1</v>
      </c>
      <c r="N13" s="12"/>
      <c r="O13" s="12"/>
    </row>
    <row r="14" spans="3:15" ht="171.75" customHeight="1" x14ac:dyDescent="0.25">
      <c r="C14" s="30" t="s">
        <v>10</v>
      </c>
      <c r="D14" s="2">
        <v>13987.304</v>
      </c>
      <c r="E14" s="32">
        <v>59104.053970000001</v>
      </c>
      <c r="F14" s="33">
        <v>58851.739540000002</v>
      </c>
      <c r="G14" s="35" t="s">
        <v>101</v>
      </c>
      <c r="H14" s="8">
        <f t="shared" si="0"/>
        <v>252.31442999999854</v>
      </c>
      <c r="I14" s="19">
        <v>0</v>
      </c>
      <c r="J14" s="9">
        <v>1</v>
      </c>
      <c r="K14" s="44">
        <v>31337.577799999999</v>
      </c>
      <c r="L14" s="10">
        <v>31337.577799999999</v>
      </c>
      <c r="M14" s="11">
        <v>1</v>
      </c>
      <c r="N14" s="12"/>
      <c r="O14" s="12"/>
    </row>
    <row r="15" spans="3:15" ht="167.25" customHeight="1" x14ac:dyDescent="0.25">
      <c r="C15" s="30" t="s">
        <v>11</v>
      </c>
      <c r="D15" s="2">
        <v>7946.6890000000003</v>
      </c>
      <c r="E15" s="32">
        <v>33695.31351</v>
      </c>
      <c r="F15" s="33">
        <v>33415.75793</v>
      </c>
      <c r="G15" s="35" t="s">
        <v>102</v>
      </c>
      <c r="H15" s="8">
        <f t="shared" si="0"/>
        <v>279.55558000000019</v>
      </c>
      <c r="I15" s="19">
        <v>0</v>
      </c>
      <c r="J15" s="9">
        <v>1</v>
      </c>
      <c r="K15" s="44">
        <v>14400.860908333334</v>
      </c>
      <c r="L15" s="10">
        <v>14423.24242</v>
      </c>
      <c r="M15" s="11">
        <v>1</v>
      </c>
      <c r="N15" s="12"/>
      <c r="O15" s="12"/>
    </row>
    <row r="16" spans="3:15" ht="156" customHeight="1" x14ac:dyDescent="0.25">
      <c r="C16" s="30" t="s">
        <v>12</v>
      </c>
      <c r="D16" s="2">
        <v>9625.6839999999993</v>
      </c>
      <c r="E16" s="32">
        <v>45531.273690000002</v>
      </c>
      <c r="F16" s="33">
        <v>45514.373079999998</v>
      </c>
      <c r="G16" s="35" t="s">
        <v>103</v>
      </c>
      <c r="H16" s="8">
        <f t="shared" si="0"/>
        <v>16.900610000004235</v>
      </c>
      <c r="I16" s="7">
        <v>0</v>
      </c>
      <c r="J16" s="9">
        <v>1</v>
      </c>
      <c r="K16" s="44">
        <v>24427.794416666668</v>
      </c>
      <c r="L16" s="10">
        <v>24458.0759</v>
      </c>
      <c r="M16" s="11">
        <v>1.0000000004088629</v>
      </c>
      <c r="N16" s="12"/>
      <c r="O16" s="12"/>
    </row>
    <row r="17" spans="3:17" ht="195" x14ac:dyDescent="0.25">
      <c r="C17" s="30" t="s">
        <v>3</v>
      </c>
      <c r="D17" s="2">
        <v>2735.7089999999998</v>
      </c>
      <c r="E17" s="32">
        <v>13163.20714</v>
      </c>
      <c r="F17" s="33">
        <v>12818.557210000001</v>
      </c>
      <c r="G17" s="35" t="s">
        <v>104</v>
      </c>
      <c r="H17" s="8">
        <f t="shared" si="0"/>
        <v>344.64992999999959</v>
      </c>
      <c r="I17" s="7">
        <v>0</v>
      </c>
      <c r="J17" s="9">
        <v>1</v>
      </c>
      <c r="K17" s="45">
        <v>6992.93217</v>
      </c>
      <c r="L17" s="38">
        <f>2596.57461+4389.7762+6.58136</f>
        <v>6992.93217</v>
      </c>
      <c r="M17" s="39">
        <f>L17/K17</f>
        <v>1</v>
      </c>
      <c r="N17" s="12"/>
      <c r="O17" s="12"/>
    </row>
    <row r="18" spans="3:17" ht="195" x14ac:dyDescent="0.25">
      <c r="C18" s="30" t="s">
        <v>1</v>
      </c>
      <c r="D18" s="2">
        <v>1197.9160000000002</v>
      </c>
      <c r="E18" s="32">
        <v>5576.5306700000001</v>
      </c>
      <c r="F18" s="33">
        <v>5495.2604700000002</v>
      </c>
      <c r="G18" s="35" t="s">
        <v>105</v>
      </c>
      <c r="H18" s="8">
        <f t="shared" si="0"/>
        <v>81.270199999999932</v>
      </c>
      <c r="I18" s="7">
        <v>0</v>
      </c>
      <c r="J18" s="9">
        <v>1</v>
      </c>
      <c r="K18" s="45">
        <v>3042.07242</v>
      </c>
      <c r="L18" s="38">
        <v>3042.07242</v>
      </c>
      <c r="M18" s="39">
        <f>L18/K18</f>
        <v>1</v>
      </c>
      <c r="N18" s="12"/>
      <c r="O18" s="12"/>
    </row>
    <row r="19" spans="3:17" ht="165" x14ac:dyDescent="0.25">
      <c r="C19" s="2" t="s">
        <v>2</v>
      </c>
      <c r="D19" s="2">
        <v>1414.9950000000001</v>
      </c>
      <c r="E19" s="3">
        <v>7068.1050100000002</v>
      </c>
      <c r="F19" s="4">
        <v>7041.3394399999997</v>
      </c>
      <c r="G19" s="5" t="s">
        <v>95</v>
      </c>
      <c r="H19" s="8">
        <f t="shared" si="0"/>
        <v>26.76557000000048</v>
      </c>
      <c r="I19" s="7">
        <v>0</v>
      </c>
      <c r="J19" s="9">
        <v>1</v>
      </c>
      <c r="K19" s="44">
        <v>4199.5752583333324</v>
      </c>
      <c r="L19" s="10">
        <v>4188.5833300000004</v>
      </c>
      <c r="M19" s="11">
        <v>1</v>
      </c>
      <c r="N19" s="12"/>
      <c r="O19" s="12"/>
    </row>
    <row r="20" spans="3:17" s="13" customFormat="1" ht="210" x14ac:dyDescent="0.25">
      <c r="C20" s="2" t="s">
        <v>4</v>
      </c>
      <c r="D20" s="2">
        <v>4754.88</v>
      </c>
      <c r="E20" s="3">
        <v>24165.95594</v>
      </c>
      <c r="F20" s="4">
        <v>24109.564330000001</v>
      </c>
      <c r="G20" s="5" t="s">
        <v>106</v>
      </c>
      <c r="H20" s="8">
        <f t="shared" si="0"/>
        <v>56.391609999998764</v>
      </c>
      <c r="I20" s="7">
        <v>0</v>
      </c>
      <c r="J20" s="9">
        <v>1</v>
      </c>
      <c r="K20" s="44">
        <v>15740.169483333333</v>
      </c>
      <c r="L20" s="10">
        <v>15752.579309999999</v>
      </c>
      <c r="M20" s="11">
        <v>1</v>
      </c>
      <c r="N20" s="12"/>
      <c r="O20" s="12"/>
    </row>
    <row r="21" spans="3:17" ht="150" x14ac:dyDescent="0.25">
      <c r="C21" s="2" t="s">
        <v>5</v>
      </c>
      <c r="D21" s="2">
        <v>11980.575999999999</v>
      </c>
      <c r="E21" s="3">
        <v>61636.644650000002</v>
      </c>
      <c r="F21" s="4">
        <v>61429.904759999998</v>
      </c>
      <c r="G21" s="5" t="s">
        <v>107</v>
      </c>
      <c r="H21" s="8">
        <f t="shared" si="0"/>
        <v>206.73989000000438</v>
      </c>
      <c r="I21" s="7">
        <v>0</v>
      </c>
      <c r="J21" s="9">
        <v>1</v>
      </c>
      <c r="K21" s="44">
        <v>38215.936983333333</v>
      </c>
      <c r="L21" s="10">
        <v>38184.642319999999</v>
      </c>
      <c r="M21" s="11">
        <v>1</v>
      </c>
      <c r="N21" s="12"/>
      <c r="O21" s="12"/>
    </row>
    <row r="22" spans="3:17" ht="150" x14ac:dyDescent="0.25">
      <c r="C22" s="2" t="s">
        <v>6</v>
      </c>
      <c r="D22" s="2">
        <v>10056.67</v>
      </c>
      <c r="E22" s="3">
        <v>52386.954239999999</v>
      </c>
      <c r="F22" s="4">
        <v>52214.065190000001</v>
      </c>
      <c r="G22" s="5" t="s">
        <v>108</v>
      </c>
      <c r="H22" s="8">
        <f t="shared" si="0"/>
        <v>172.88904999999795</v>
      </c>
      <c r="I22" s="7">
        <v>0</v>
      </c>
      <c r="J22" s="9">
        <v>1</v>
      </c>
      <c r="K22" s="44">
        <v>36689.863791666663</v>
      </c>
      <c r="L22" s="10">
        <v>36677.453970000002</v>
      </c>
      <c r="M22" s="11">
        <v>1</v>
      </c>
      <c r="N22" s="12"/>
      <c r="O22" s="12"/>
    </row>
    <row r="23" spans="3:17" ht="120" x14ac:dyDescent="0.25">
      <c r="C23" s="2" t="s">
        <v>7</v>
      </c>
      <c r="D23" s="2">
        <v>16454.642</v>
      </c>
      <c r="E23" s="3">
        <v>85928.698730000004</v>
      </c>
      <c r="F23" s="4">
        <v>85477.207630000004</v>
      </c>
      <c r="G23" s="5" t="s">
        <v>109</v>
      </c>
      <c r="H23" s="8">
        <f t="shared" si="0"/>
        <v>451.49109999999928</v>
      </c>
      <c r="I23" s="7">
        <v>0</v>
      </c>
      <c r="J23" s="9">
        <v>1</v>
      </c>
      <c r="K23" s="44">
        <v>58883.362383333333</v>
      </c>
      <c r="L23" s="10">
        <v>58883.362379999999</v>
      </c>
      <c r="M23" s="11">
        <v>1</v>
      </c>
      <c r="N23" s="12"/>
      <c r="O23" s="12"/>
    </row>
    <row r="24" spans="3:17" ht="75" x14ac:dyDescent="0.25">
      <c r="C24" s="2" t="s">
        <v>18</v>
      </c>
      <c r="D24" s="2">
        <v>14661.169</v>
      </c>
      <c r="E24" s="3">
        <v>76782.732029999999</v>
      </c>
      <c r="F24" s="4">
        <v>76430.905190000005</v>
      </c>
      <c r="G24" s="6" t="s">
        <v>110</v>
      </c>
      <c r="H24" s="8">
        <f t="shared" si="0"/>
        <v>351.82683999999426</v>
      </c>
      <c r="I24" s="7">
        <v>0</v>
      </c>
      <c r="J24" s="9">
        <v>1</v>
      </c>
      <c r="K24" s="44">
        <v>51975.269591666671</v>
      </c>
      <c r="L24" s="10">
        <v>51975.26958</v>
      </c>
      <c r="M24" s="11">
        <f t="shared" ref="M24:M33" si="1">L24/K24</f>
        <v>0.99999999977553422</v>
      </c>
      <c r="N24" s="12"/>
      <c r="O24" s="12"/>
    </row>
    <row r="25" spans="3:17" ht="60" x14ac:dyDescent="0.25">
      <c r="C25" s="30" t="s">
        <v>20</v>
      </c>
      <c r="D25" s="2">
        <v>17097.423999999999</v>
      </c>
      <c r="E25" s="32">
        <v>91978.88437</v>
      </c>
      <c r="F25" s="33">
        <v>92292.332769999994</v>
      </c>
      <c r="G25" s="36" t="s">
        <v>111</v>
      </c>
      <c r="H25" s="8">
        <v>0</v>
      </c>
      <c r="I25" s="7">
        <v>0</v>
      </c>
      <c r="J25" s="9">
        <v>1</v>
      </c>
      <c r="K25" s="49">
        <v>53496.080809999999</v>
      </c>
      <c r="L25" s="50">
        <v>53496.080809999999</v>
      </c>
      <c r="M25" s="48">
        <f t="shared" si="1"/>
        <v>1</v>
      </c>
      <c r="N25" s="12"/>
      <c r="O25" s="12"/>
    </row>
    <row r="26" spans="3:17" x14ac:dyDescent="0.25">
      <c r="C26" s="30" t="s">
        <v>21</v>
      </c>
      <c r="D26" s="2">
        <v>17374.348000000002</v>
      </c>
      <c r="E26" s="3">
        <v>94313.318499999994</v>
      </c>
      <c r="F26" s="4">
        <v>93577.621350000001</v>
      </c>
      <c r="G26" s="55" t="s">
        <v>112</v>
      </c>
      <c r="H26" s="8">
        <f t="shared" si="0"/>
        <v>735.69714999999269</v>
      </c>
      <c r="I26" s="7">
        <v>0</v>
      </c>
      <c r="J26" s="9">
        <v>1</v>
      </c>
      <c r="K26" s="49">
        <v>44727.441900000005</v>
      </c>
      <c r="L26" s="50">
        <v>44727.441900000005</v>
      </c>
      <c r="M26" s="48">
        <f t="shared" si="1"/>
        <v>1</v>
      </c>
      <c r="N26" s="12"/>
      <c r="O26" s="12"/>
    </row>
    <row r="27" spans="3:17" x14ac:dyDescent="0.25">
      <c r="C27" s="31" t="s">
        <v>85</v>
      </c>
      <c r="D27" s="2">
        <v>13323.46</v>
      </c>
      <c r="E27" s="3">
        <v>73294.004939999999</v>
      </c>
      <c r="F27" s="4"/>
      <c r="G27" s="56"/>
      <c r="H27" s="8">
        <f>E27-F27</f>
        <v>73294.004939999999</v>
      </c>
      <c r="I27" s="7">
        <v>45010.308929156665</v>
      </c>
      <c r="J27" s="9">
        <v>0.21</v>
      </c>
      <c r="K27" s="49">
        <v>37345.161010000003</v>
      </c>
      <c r="L27" s="50" t="s">
        <v>90</v>
      </c>
      <c r="M27" s="48">
        <v>0</v>
      </c>
      <c r="N27" s="12"/>
      <c r="O27" s="12"/>
    </row>
    <row r="28" spans="3:17" x14ac:dyDescent="0.25">
      <c r="C28" s="31" t="s">
        <v>86</v>
      </c>
      <c r="D28" s="2">
        <v>8412.3850000000002</v>
      </c>
      <c r="E28" s="3">
        <v>45704.259769999997</v>
      </c>
      <c r="F28" s="4"/>
      <c r="G28" s="56"/>
      <c r="H28" s="8">
        <f t="shared" si="0"/>
        <v>45704.259769999997</v>
      </c>
      <c r="I28" s="7">
        <v>64747.3457862</v>
      </c>
      <c r="J28" s="9">
        <v>5.0000000000000002E-5</v>
      </c>
      <c r="K28" s="49">
        <v>22297.84748</v>
      </c>
      <c r="L28" s="50" t="s">
        <v>90</v>
      </c>
      <c r="M28" s="48">
        <v>0</v>
      </c>
      <c r="N28" s="12"/>
      <c r="O28" s="12"/>
    </row>
    <row r="29" spans="3:17" x14ac:dyDescent="0.25">
      <c r="C29" s="31" t="s">
        <v>87</v>
      </c>
      <c r="D29" s="2">
        <v>3594.9740000000002</v>
      </c>
      <c r="E29" s="3">
        <v>19273.0717</v>
      </c>
      <c r="F29" s="4">
        <v>19114.006089999999</v>
      </c>
      <c r="G29" s="55" t="s">
        <v>113</v>
      </c>
      <c r="H29" s="8">
        <f t="shared" si="0"/>
        <v>159.06561000000147</v>
      </c>
      <c r="I29" s="7">
        <v>76417.190803799997</v>
      </c>
      <c r="J29" s="9">
        <v>5.0000000000000002E-5</v>
      </c>
      <c r="K29" s="49">
        <v>8276.9913400000005</v>
      </c>
      <c r="L29" s="50">
        <v>8276.9913400000005</v>
      </c>
      <c r="M29" s="48">
        <f t="shared" si="1"/>
        <v>1</v>
      </c>
      <c r="N29" s="12"/>
      <c r="O29" s="12"/>
    </row>
    <row r="30" spans="3:17" ht="45" x14ac:dyDescent="0.25">
      <c r="C30" s="31" t="s">
        <v>88</v>
      </c>
      <c r="D30" s="2">
        <v>2828.0709999999999</v>
      </c>
      <c r="E30" s="3">
        <v>15114.71213</v>
      </c>
      <c r="F30" s="4">
        <v>15019.417219999999</v>
      </c>
      <c r="G30" s="57" t="s">
        <v>114</v>
      </c>
      <c r="H30" s="8">
        <f>E30-F30</f>
        <v>95.294910000000527</v>
      </c>
      <c r="I30" s="7">
        <v>83675.252637900005</v>
      </c>
      <c r="J30" s="9">
        <v>6.0000000000000002E-5</v>
      </c>
      <c r="K30" s="49">
        <v>7451.6739100000004</v>
      </c>
      <c r="L30" s="50">
        <v>7451.6739100000004</v>
      </c>
      <c r="M30" s="48">
        <f t="shared" si="1"/>
        <v>1</v>
      </c>
      <c r="N30" s="12"/>
      <c r="O30" s="12"/>
    </row>
    <row r="31" spans="3:17" x14ac:dyDescent="0.25">
      <c r="C31" s="31" t="s">
        <v>93</v>
      </c>
      <c r="D31" s="58">
        <v>3494.06</v>
      </c>
      <c r="E31" s="3">
        <v>19897.430059999999</v>
      </c>
      <c r="F31" s="4">
        <v>19032.390159999999</v>
      </c>
      <c r="G31" s="56" t="s">
        <v>115</v>
      </c>
      <c r="H31" s="8">
        <f t="shared" si="0"/>
        <v>865.03989999999976</v>
      </c>
      <c r="I31" s="7">
        <v>89305.17070545</v>
      </c>
      <c r="J31" s="9">
        <v>6.9999999999999994E-5</v>
      </c>
      <c r="K31" s="49">
        <v>11849.59512</v>
      </c>
      <c r="L31" s="50">
        <v>11849.59512</v>
      </c>
      <c r="M31" s="48">
        <f t="shared" si="1"/>
        <v>1</v>
      </c>
      <c r="N31" s="12"/>
      <c r="O31" s="12"/>
    </row>
    <row r="32" spans="3:17" s="1" customFormat="1" x14ac:dyDescent="0.25">
      <c r="C32" s="31" t="s">
        <v>94</v>
      </c>
      <c r="D32" s="59">
        <v>6073.4340000000002</v>
      </c>
      <c r="E32" s="3">
        <v>41535.367919999997</v>
      </c>
      <c r="F32" s="4"/>
      <c r="G32" s="56"/>
      <c r="H32" s="8">
        <f t="shared" si="0"/>
        <v>41535.367919999997</v>
      </c>
      <c r="I32" s="46">
        <v>70005.336253019996</v>
      </c>
      <c r="J32" s="9">
        <v>5.0000000000000002E-5</v>
      </c>
      <c r="K32" s="52">
        <v>25699.95768</v>
      </c>
      <c r="L32" s="52">
        <f>K32</f>
        <v>25699.95768</v>
      </c>
      <c r="M32" s="48">
        <f t="shared" si="1"/>
        <v>1</v>
      </c>
      <c r="N32" s="27"/>
      <c r="O32" s="27"/>
      <c r="P32" s="23"/>
      <c r="Q32" s="23"/>
    </row>
    <row r="33" spans="3:17" s="1" customFormat="1" x14ac:dyDescent="0.25">
      <c r="C33" s="31" t="s">
        <v>116</v>
      </c>
      <c r="D33" s="59">
        <v>8819.1569999999992</v>
      </c>
      <c r="E33" s="3">
        <v>5828.3142099999995</v>
      </c>
      <c r="F33" s="4"/>
      <c r="G33" s="56"/>
      <c r="H33" s="8">
        <f t="shared" si="0"/>
        <v>5828.3142099999995</v>
      </c>
      <c r="I33" s="46">
        <v>71436.545242020002</v>
      </c>
      <c r="J33" s="9">
        <v>6.9999999999999994E-5</v>
      </c>
      <c r="K33" s="52">
        <v>39862.401960000003</v>
      </c>
      <c r="L33" s="51">
        <v>0</v>
      </c>
      <c r="M33" s="48">
        <f t="shared" si="1"/>
        <v>0</v>
      </c>
      <c r="N33" s="27"/>
      <c r="O33" s="27"/>
      <c r="P33" s="23"/>
      <c r="Q33" s="23"/>
    </row>
    <row r="34" spans="3:17" s="1" customFormat="1" x14ac:dyDescent="0.25">
      <c r="C34" s="31" t="s">
        <v>0</v>
      </c>
      <c r="D34" s="37">
        <f>SUM(D7:D33)</f>
        <v>258319.61</v>
      </c>
      <c r="E34" s="37">
        <f>SUM(E7:E33)</f>
        <v>1221152.6318899996</v>
      </c>
      <c r="F34" s="37">
        <f>SUM(F7:F33)</f>
        <v>1050197.4265099999</v>
      </c>
      <c r="G34" s="37"/>
      <c r="H34" s="37">
        <f>SUM(H7:H33)</f>
        <v>171311.75685000001</v>
      </c>
      <c r="I34" s="37">
        <f>SUM(I7:I33)</f>
        <v>500597.15035754663</v>
      </c>
      <c r="J34" s="37"/>
      <c r="K34" s="37">
        <f>SUM(K7:K33)</f>
        <v>770481.30408333335</v>
      </c>
      <c r="L34" s="37">
        <f>SUM(L7:L33)</f>
        <v>671067.11104999983</v>
      </c>
      <c r="M34" s="26"/>
      <c r="N34" s="27"/>
      <c r="O34" s="27"/>
      <c r="P34" s="23"/>
      <c r="Q34" s="23"/>
    </row>
    <row r="35" spans="3:17" x14ac:dyDescent="0.25">
      <c r="H35" s="23"/>
      <c r="I35" s="23"/>
      <c r="J35" s="23"/>
      <c r="L35" s="23"/>
    </row>
    <row r="36" spans="3:17" x14ac:dyDescent="0.25">
      <c r="E36" s="23"/>
      <c r="G36" s="24"/>
      <c r="H36" s="23"/>
      <c r="I36" s="23"/>
      <c r="J36" s="23"/>
      <c r="L36" s="23"/>
    </row>
    <row r="37" spans="3:17" x14ac:dyDescent="0.25">
      <c r="H37" s="23"/>
      <c r="I37" s="23"/>
      <c r="J37" s="23"/>
      <c r="L37" s="23"/>
    </row>
    <row r="38" spans="3:17" x14ac:dyDescent="0.25">
      <c r="L38" s="23"/>
    </row>
    <row r="39" spans="3:17" ht="13.5" customHeight="1" x14ac:dyDescent="0.25"/>
    <row r="40" spans="3:17" x14ac:dyDescent="0.25">
      <c r="I40" s="23"/>
    </row>
    <row r="41" spans="3:17" x14ac:dyDescent="0.25">
      <c r="C41" s="25"/>
      <c r="D41" s="25"/>
      <c r="E41" s="25"/>
    </row>
    <row r="44" spans="3:17" x14ac:dyDescent="0.25">
      <c r="I44" s="23"/>
    </row>
    <row r="45" spans="3:17" x14ac:dyDescent="0.25">
      <c r="I45" s="23"/>
    </row>
    <row r="46" spans="3:17" x14ac:dyDescent="0.25">
      <c r="I46" s="23"/>
    </row>
    <row r="48" spans="3:17" x14ac:dyDescent="0.25">
      <c r="I48" s="23"/>
      <c r="K48" s="47"/>
    </row>
    <row r="50" spans="9:9" x14ac:dyDescent="0.25">
      <c r="I50" s="23"/>
    </row>
    <row r="51" spans="9:9" x14ac:dyDescent="0.25">
      <c r="I51" s="23"/>
    </row>
  </sheetData>
  <mergeCells count="2">
    <mergeCell ref="F5:G5"/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7"/>
  <sheetViews>
    <sheetView workbookViewId="0">
      <selection activeCell="C32" sqref="C32"/>
    </sheetView>
  </sheetViews>
  <sheetFormatPr defaultRowHeight="15" x14ac:dyDescent="0.25"/>
  <cols>
    <col min="2" max="2" width="25.85546875" customWidth="1"/>
    <col min="3" max="3" width="35.42578125" customWidth="1"/>
  </cols>
  <sheetData>
    <row r="2" spans="2:3" x14ac:dyDescent="0.25">
      <c r="B2" t="s">
        <v>23</v>
      </c>
      <c r="C2" t="s">
        <v>24</v>
      </c>
    </row>
    <row r="3" spans="2:3" x14ac:dyDescent="0.25">
      <c r="B3" t="s">
        <v>25</v>
      </c>
      <c r="C3" t="s">
        <v>26</v>
      </c>
    </row>
    <row r="4" spans="2:3" x14ac:dyDescent="0.25">
      <c r="B4" t="s">
        <v>27</v>
      </c>
      <c r="C4" t="s">
        <v>28</v>
      </c>
    </row>
    <row r="5" spans="2:3" x14ac:dyDescent="0.25">
      <c r="B5" t="s">
        <v>29</v>
      </c>
      <c r="C5" t="s">
        <v>30</v>
      </c>
    </row>
    <row r="6" spans="2:3" x14ac:dyDescent="0.25">
      <c r="B6" t="s">
        <v>31</v>
      </c>
      <c r="C6" t="s">
        <v>32</v>
      </c>
    </row>
    <row r="7" spans="2:3" x14ac:dyDescent="0.25">
      <c r="B7" t="s">
        <v>33</v>
      </c>
      <c r="C7" t="s">
        <v>34</v>
      </c>
    </row>
    <row r="8" spans="2:3" x14ac:dyDescent="0.25">
      <c r="B8" t="s">
        <v>35</v>
      </c>
      <c r="C8" t="s">
        <v>36</v>
      </c>
    </row>
    <row r="9" spans="2:3" x14ac:dyDescent="0.25">
      <c r="B9" t="s">
        <v>37</v>
      </c>
      <c r="C9" t="s">
        <v>38</v>
      </c>
    </row>
    <row r="10" spans="2:3" x14ac:dyDescent="0.25">
      <c r="B10" t="s">
        <v>39</v>
      </c>
      <c r="C10" t="s">
        <v>40</v>
      </c>
    </row>
    <row r="11" spans="2:3" x14ac:dyDescent="0.25">
      <c r="B11" t="s">
        <v>41</v>
      </c>
      <c r="C11" t="s">
        <v>42</v>
      </c>
    </row>
    <row r="12" spans="2:3" x14ac:dyDescent="0.25">
      <c r="B12" t="s">
        <v>43</v>
      </c>
      <c r="C12" t="s">
        <v>44</v>
      </c>
    </row>
    <row r="13" spans="2:3" x14ac:dyDescent="0.25">
      <c r="B13" t="s">
        <v>45</v>
      </c>
      <c r="C13" t="s">
        <v>46</v>
      </c>
    </row>
    <row r="14" spans="2:3" x14ac:dyDescent="0.25">
      <c r="B14" t="s">
        <v>47</v>
      </c>
      <c r="C14" t="s">
        <v>48</v>
      </c>
    </row>
    <row r="15" spans="2:3" x14ac:dyDescent="0.25">
      <c r="B15" t="s">
        <v>49</v>
      </c>
      <c r="C15" t="s">
        <v>50</v>
      </c>
    </row>
    <row r="16" spans="2:3" x14ac:dyDescent="0.25">
      <c r="B16" t="s">
        <v>51</v>
      </c>
      <c r="C16" t="s">
        <v>52</v>
      </c>
    </row>
    <row r="17" spans="2:3" x14ac:dyDescent="0.25">
      <c r="B17" t="s">
        <v>53</v>
      </c>
      <c r="C17" t="s">
        <v>54</v>
      </c>
    </row>
    <row r="18" spans="2:3" x14ac:dyDescent="0.25">
      <c r="B18" t="s">
        <v>55</v>
      </c>
      <c r="C18" t="s">
        <v>56</v>
      </c>
    </row>
    <row r="19" spans="2:3" x14ac:dyDescent="0.25">
      <c r="B19" t="s">
        <v>57</v>
      </c>
      <c r="C19" t="s">
        <v>58</v>
      </c>
    </row>
    <row r="20" spans="2:3" x14ac:dyDescent="0.25">
      <c r="B20" t="s">
        <v>59</v>
      </c>
      <c r="C20" t="s">
        <v>60</v>
      </c>
    </row>
    <row r="21" spans="2:3" x14ac:dyDescent="0.25">
      <c r="B21" t="s">
        <v>61</v>
      </c>
      <c r="C21" t="s">
        <v>62</v>
      </c>
    </row>
    <row r="22" spans="2:3" x14ac:dyDescent="0.25">
      <c r="B22" t="s">
        <v>63</v>
      </c>
      <c r="C22" t="s">
        <v>64</v>
      </c>
    </row>
    <row r="23" spans="2:3" x14ac:dyDescent="0.25">
      <c r="B23" t="s">
        <v>65</v>
      </c>
      <c r="C23" t="s">
        <v>66</v>
      </c>
    </row>
    <row r="24" spans="2:3" x14ac:dyDescent="0.25">
      <c r="B24" t="s">
        <v>67</v>
      </c>
      <c r="C24" t="s">
        <v>68</v>
      </c>
    </row>
    <row r="25" spans="2:3" x14ac:dyDescent="0.25">
      <c r="B25" t="s">
        <v>69</v>
      </c>
      <c r="C25" t="s">
        <v>70</v>
      </c>
    </row>
    <row r="26" spans="2:3" x14ac:dyDescent="0.25">
      <c r="B26" t="s">
        <v>71</v>
      </c>
      <c r="C26" t="s">
        <v>72</v>
      </c>
    </row>
    <row r="27" spans="2:3" x14ac:dyDescent="0.25">
      <c r="B27" t="s">
        <v>73</v>
      </c>
      <c r="C27" t="s">
        <v>74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" sqref="B3"/>
    </sheetView>
  </sheetViews>
  <sheetFormatPr defaultRowHeight="15" x14ac:dyDescent="0.25"/>
  <cols>
    <col min="2" max="2" width="70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на 31.03.2024</vt:lpstr>
      <vt:lpstr>ПУП</vt:lpstr>
      <vt:lpstr>Аркуш1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usre</dc:creator>
  <cp:lastModifiedBy>Шурпа Наталія Василівна</cp:lastModifiedBy>
  <cp:lastPrinted>2023-08-11T10:57:54Z</cp:lastPrinted>
  <dcterms:created xsi:type="dcterms:W3CDTF">2017-01-17T06:54:18Z</dcterms:created>
  <dcterms:modified xsi:type="dcterms:W3CDTF">2024-04-25T13:58:56Z</dcterms:modified>
</cp:coreProperties>
</file>